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7244175d5216f5d/Desktop/"/>
    </mc:Choice>
  </mc:AlternateContent>
  <xr:revisionPtr revIDLastSave="19" documentId="8_{8E6473A2-295F-4CE0-89A0-17B489429D7F}" xr6:coauthVersionLast="47" xr6:coauthVersionMax="47" xr10:uidLastSave="{019B3658-6189-449D-8D73-53A225EED7B8}"/>
  <bookViews>
    <workbookView xWindow="-120" yWindow="-120" windowWidth="29040" windowHeight="15720" xr2:uid="{6848AF9C-2CAA-45E1-BB8D-80B7B6F4DEAC}"/>
  </bookViews>
  <sheets>
    <sheet name="DRAFT 2026 Operating Budget" sheetId="1" r:id="rId1"/>
  </sheets>
  <definedNames>
    <definedName name="_xlnm.Print_Area" localSheetId="0">'DRAFT 2026 Operating Budget'!$A$30:$N$46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J45" i="1"/>
  <c r="I45" i="1"/>
  <c r="H45" i="1"/>
  <c r="G45" i="1"/>
  <c r="F45" i="1"/>
  <c r="E45" i="1"/>
  <c r="D45" i="1"/>
  <c r="C45" i="1"/>
  <c r="B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M9" i="1"/>
  <c r="M45" i="1" s="1"/>
  <c r="N9" i="1" l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10" authorId="0" shapeId="0" xr:uid="{086B4F5A-7A9C-4F57-922F-44F1936474D6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Yearly write offs for accts that have not made a payment in on year or longer</t>
        </r>
      </text>
    </comment>
    <comment ref="N11" authorId="0" shapeId="0" xr:uid="{1DE94D9E-16FA-4FC2-8175-3EF6D806F7D5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$21,388.95/mo
</t>
        </r>
      </text>
    </comment>
    <comment ref="N13" authorId="0" shapeId="0" xr:uid="{C0D77696-A35A-49FA-879F-34BE3F26973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$3,503.10/month</t>
        </r>
      </text>
    </comment>
    <comment ref="N14" authorId="0" shapeId="0" xr:uid="{1AB3ED15-C20D-4DD6-989E-096BBECB100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$47/month</t>
        </r>
      </text>
    </comment>
    <comment ref="N15" authorId="0" shapeId="0" xr:uid="{5B51AE94-FEAB-4768-9FAD-F2E5AE6464A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$309.58/mo</t>
        </r>
      </text>
    </comment>
    <comment ref="N16" authorId="0" shapeId="0" xr:uid="{6ACF4078-92CE-4A88-93B6-8A9A8FC9BD35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Almost impossible to budget for this
2025 avg = $291.23/mo</t>
        </r>
      </text>
    </comment>
    <comment ref="N17" authorId="0" shapeId="0" xr:uid="{3CEDA437-767E-4D04-8766-B9A6A68B4F5A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$214.60/mo</t>
        </r>
      </text>
    </comment>
    <comment ref="N18" authorId="0" shapeId="0" xr:uid="{21E000EA-E4E0-424D-827E-255A8F96D2C2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$3122.07/mo</t>
        </r>
      </text>
    </comment>
    <comment ref="N19" authorId="0" shapeId="0" xr:uid="{0A3C2AD8-771F-4B8F-A27B-355F9236BDFF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$38,525.43 in 2025
Allow for inflation</t>
        </r>
      </text>
    </comment>
    <comment ref="N20" authorId="0" shapeId="0" xr:uid="{BB224EF1-22AC-4F90-B736-43EA70112AD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$422.00 in 2025
Allow for inflation</t>
        </r>
      </text>
    </comment>
    <comment ref="N21" authorId="0" shapeId="0" xr:uid="{C51536D3-68DD-42A6-A96A-FC4259D32649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total was $1,416.02
Allow for inflation</t>
        </r>
      </text>
    </comment>
    <comment ref="N22" authorId="0" shapeId="0" xr:uid="{B8D8A7F3-53D9-4216-BA53-ADCFF893CDDC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Known amount from loan schedule</t>
        </r>
      </text>
    </comment>
    <comment ref="N23" authorId="0" shapeId="0" xr:uid="{A994881F-3404-4F55-A6D8-6D17D65C01E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Known amount from loan schedule</t>
        </r>
      </text>
    </comment>
    <comment ref="N24" authorId="0" shapeId="0" xr:uid="{D8E286B2-FA3A-484E-9A53-FE3B605DAC9B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Known amount from loan schedule</t>
        </r>
      </text>
    </comment>
    <comment ref="N25" authorId="0" shapeId="0" xr:uid="{D21B45CE-7937-4DE9-BD06-EE16A863ADA8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Known amount from loan schedule</t>
        </r>
      </text>
    </comment>
    <comment ref="N27" authorId="0" shapeId="0" xr:uid="{E0C8787B-D5D7-4B00-95E3-C319C9C4CED1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Rent increased in 2025 to $1599/mo
Allow extra for increase in Nov usually</t>
        </r>
      </text>
    </comment>
    <comment ref="N28" authorId="0" shapeId="0" xr:uid="{2C0927DD-3A15-4CC3-955B-8A6B874A8F4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$666.67/mo
</t>
        </r>
      </text>
    </comment>
    <comment ref="N29" authorId="0" shapeId="0" xr:uid="{AF5906C0-BC16-4129-9C54-EEAABF5BED2B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$526.19/mo</t>
        </r>
      </text>
    </comment>
    <comment ref="N30" authorId="0" shapeId="0" xr:uid="{F6EBF7E3-00A4-486B-B186-8400E1C1F299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Health/Dental and Vision insurance
2025 avg = $335.22
Allow for inflation</t>
        </r>
      </text>
    </comment>
    <comment ref="N31" authorId="0" shapeId="0" xr:uid="{DFE626D8-8F17-4DBE-8D16-AAE73018FB0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$6869.07/mo
Built in 5% raise for both employees with extra for yearly bonuses</t>
        </r>
      </text>
    </comment>
    <comment ref="N32" authorId="0" shapeId="0" xr:uid="{5E2B5CC8-5E05-4273-90F3-49FE27909B2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Allow for increase in salaries</t>
        </r>
      </text>
    </comment>
    <comment ref="N33" authorId="0" shapeId="0" xr:uid="{F821AEE7-6E39-48C1-A851-23698EF0E08C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$275.79/mo
Allow for increase in employer match %</t>
        </r>
      </text>
    </comment>
    <comment ref="N34" authorId="0" shapeId="0" xr:uid="{D95010ED-F222-46D8-8007-ECCA9FA54A70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$633.31/mo
</t>
        </r>
      </text>
    </comment>
    <comment ref="N35" authorId="0" shapeId="0" xr:uid="{0D9DF9B3-3D89-430C-8B9D-3402FD106E79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Don't have engagement letter yet</t>
        </r>
      </text>
    </comment>
    <comment ref="N36" authorId="0" shapeId="0" xr:uid="{B9870297-809A-4154-A064-6E2C3BBBFC3C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$541.91/mo</t>
        </r>
      </text>
    </comment>
    <comment ref="N37" authorId="0" shapeId="0" xr:uid="{113F8C88-3CF5-4E5F-8988-D81DF5ED95C6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No spending in 2025</t>
        </r>
      </text>
    </comment>
    <comment ref="N38" authorId="0" shapeId="0" xr:uid="{DCDED4A0-27B4-40EE-A811-B634FB4C6665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$182.18/mo
</t>
        </r>
      </text>
    </comment>
    <comment ref="N39" authorId="0" shapeId="0" xr:uid="{051C8EBB-2EAC-4DD9-8469-5A16A88D0EEA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Known via contract
Will renew in 2026 est.increase of $800/month starting Sept 2026</t>
        </r>
      </text>
    </comment>
    <comment ref="N40" authorId="0" shapeId="0" xr:uid="{863265AC-EC96-450C-8ADC-5F8F43A4291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$586.09/mo</t>
        </r>
      </text>
    </comment>
    <comment ref="N41" authorId="0" shapeId="0" xr:uid="{2FDB6A6E-E6F3-481B-8EAE-5D0C2F3EBC47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$97.44/mo
</t>
        </r>
      </text>
    </comment>
    <comment ref="N42" authorId="0" shapeId="0" xr:uid="{FDECD617-AC0B-43E3-8240-E501FCD4B5D9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$1,042.49/mo</t>
        </r>
      </text>
    </comment>
    <comment ref="N43" authorId="0" shapeId="0" xr:uid="{CE73E2FE-18BC-446D-98A9-5E4482A3DC6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$80.93/mo</t>
        </r>
      </text>
    </comment>
    <comment ref="N44" authorId="0" shapeId="0" xr:uid="{32D46E26-69BA-4CE4-994E-D85CE1BE070A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2025 avg = $140.67/mo</t>
        </r>
      </text>
    </comment>
  </commentList>
</comments>
</file>

<file path=xl/sharedStrings.xml><?xml version="1.0" encoding="utf-8"?>
<sst xmlns="http://schemas.openxmlformats.org/spreadsheetml/2006/main" count="98" uniqueCount="78">
  <si>
    <t>River Acres Water Supply Corporation</t>
  </si>
  <si>
    <t>Budget Comparison Report</t>
  </si>
  <si>
    <t>Year 2026 (January-December)</t>
  </si>
  <si>
    <t xml:space="preserve">2025 Gross Income: </t>
  </si>
  <si>
    <t>Total</t>
  </si>
  <si>
    <t>Budget</t>
  </si>
  <si>
    <t>YTD Variance</t>
  </si>
  <si>
    <t>Annual Variance</t>
  </si>
  <si>
    <t>Changes from 2025 Budget</t>
  </si>
  <si>
    <t>Expenses: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</si>
  <si>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</si>
  <si>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</si>
  <si>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</si>
  <si>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</si>
  <si>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</si>
  <si>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</si>
  <si>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</si>
  <si>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</si>
  <si>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</si>
  <si>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</si>
  <si>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</si>
  <si>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</si>
  <si>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Customer Adjustments</t>
  </si>
  <si>
    <t>No chagne</t>
  </si>
  <si>
    <t>Bad Debt Expense</t>
  </si>
  <si>
    <t>Calculated Exactly</t>
  </si>
  <si>
    <r>
      <rPr>
        <b/>
        <sz val="10"/>
        <rFont val="Arial"/>
        <family val="2"/>
      </rPr>
      <t>Water Purchases</t>
    </r>
    <r>
      <rPr>
        <sz val="10"/>
        <rFont val="Arial"/>
        <family val="2"/>
      </rPr>
      <t xml:space="preserve"> - Nueces #3</t>
    </r>
  </si>
  <si>
    <t>No change</t>
  </si>
  <si>
    <t>Advertising</t>
  </si>
  <si>
    <t>Banking &amp; Credit card fees</t>
  </si>
  <si>
    <t>Increased by $20,400</t>
  </si>
  <si>
    <t>Board &amp; Meeting expense</t>
  </si>
  <si>
    <r>
      <rPr>
        <b/>
        <sz val="10"/>
        <rFont val="Arial"/>
        <family val="2"/>
      </rPr>
      <t>Copier Lease</t>
    </r>
    <r>
      <rPr>
        <sz val="10"/>
        <rFont val="Arial"/>
        <family val="2"/>
      </rPr>
      <t xml:space="preserve"> - Xerox</t>
    </r>
  </si>
  <si>
    <t>Customer Refunds</t>
  </si>
  <si>
    <r>
      <rPr>
        <b/>
        <sz val="10"/>
        <rFont val="Arial"/>
        <family val="2"/>
      </rPr>
      <t>Dues &amp; Subscriptions</t>
    </r>
    <r>
      <rPr>
        <sz val="10"/>
        <rFont val="Arial"/>
        <family val="2"/>
      </rPr>
      <t xml:space="preserve"> - Immense Impact, Texas Excavation Safety System (811), Texas Rural Water Association, log me in, carbonite, nueces river authority, Go to Meeting</t>
    </r>
  </si>
  <si>
    <r>
      <rPr>
        <b/>
        <sz val="10"/>
        <rFont val="Arial"/>
        <family val="2"/>
      </rPr>
      <t>Fees &amp; Licenses</t>
    </r>
    <r>
      <rPr>
        <sz val="10"/>
        <rFont val="Arial"/>
        <family val="2"/>
      </rPr>
      <t xml:space="preserve"> - TCEQ Annual, TRWA, QB, Microsoft, Texas Tank, DPC Industries, RVS, Adobe PDF</t>
    </r>
  </si>
  <si>
    <t>Increased by $23,400</t>
  </si>
  <si>
    <r>
      <t xml:space="preserve">Insurance: General Liability </t>
    </r>
    <r>
      <rPr>
        <sz val="10"/>
        <rFont val="Arial"/>
        <family val="2"/>
      </rPr>
      <t>- AIA Insurance</t>
    </r>
  </si>
  <si>
    <t>Increased by $17,000</t>
  </si>
  <si>
    <r>
      <rPr>
        <b/>
        <sz val="10"/>
        <rFont val="Arial"/>
        <family val="2"/>
      </rPr>
      <t>Insurance: Workers Compensation</t>
    </r>
    <r>
      <rPr>
        <sz val="10"/>
        <rFont val="Arial"/>
        <family val="2"/>
      </rPr>
      <t xml:space="preserve"> - Service Lloyds Ins</t>
    </r>
  </si>
  <si>
    <r>
      <rPr>
        <b/>
        <sz val="10"/>
        <rFont val="Arial"/>
        <family val="2"/>
      </rPr>
      <t>Insurance: Cyber Security</t>
    </r>
    <r>
      <rPr>
        <sz val="10"/>
        <rFont val="Arial"/>
        <family val="2"/>
      </rPr>
      <t xml:space="preserve"> - AIA/Cowbell</t>
    </r>
  </si>
  <si>
    <t>New expense item</t>
  </si>
  <si>
    <t>Interest Expense #1</t>
  </si>
  <si>
    <t>Interest Expense #2</t>
  </si>
  <si>
    <t>Loan Principal #1</t>
  </si>
  <si>
    <t>Loan Principal #2</t>
  </si>
  <si>
    <r>
      <t xml:space="preserve">Miscellaneous </t>
    </r>
    <r>
      <rPr>
        <sz val="10"/>
        <rFont val="Arial"/>
        <family val="2"/>
      </rPr>
      <t>- (luncheons, Christmas party, etc)</t>
    </r>
  </si>
  <si>
    <r>
      <rPr>
        <b/>
        <sz val="10"/>
        <rFont val="Arial"/>
        <family val="2"/>
      </rPr>
      <t>Office Rent</t>
    </r>
    <r>
      <rPr>
        <sz val="10"/>
        <rFont val="Arial"/>
        <family val="2"/>
      </rPr>
      <t xml:space="preserve"> - Ibex Riverside Center, LLC</t>
    </r>
  </si>
  <si>
    <t>Increased by $600</t>
  </si>
  <si>
    <t>Office Supplies</t>
  </si>
  <si>
    <t>Operating Supplies</t>
  </si>
  <si>
    <r>
      <rPr>
        <b/>
        <sz val="10"/>
        <rFont val="Arial"/>
        <family val="2"/>
      </rPr>
      <t>Payroll: Health Reimbursement</t>
    </r>
    <r>
      <rPr>
        <sz val="10"/>
        <rFont val="Arial"/>
        <family val="2"/>
      </rPr>
      <t xml:space="preserve"> (full time employees only)</t>
    </r>
  </si>
  <si>
    <r>
      <rPr>
        <b/>
        <sz val="10"/>
        <rFont val="Arial"/>
        <family val="2"/>
      </rPr>
      <t>Payroll: Office Staff</t>
    </r>
    <r>
      <rPr>
        <sz val="10"/>
        <rFont val="Arial"/>
        <family val="2"/>
      </rPr>
      <t xml:space="preserve"> - Norma Vela &amp; Kaylee Rodriguez</t>
    </r>
  </si>
  <si>
    <t>Increased by $4,800</t>
  </si>
  <si>
    <t>Payroll: Payroll Taxes</t>
  </si>
  <si>
    <t>Increased by $504</t>
  </si>
  <si>
    <t>Payroll: Retirement Match</t>
  </si>
  <si>
    <t>Increase by $1,200</t>
  </si>
  <si>
    <r>
      <rPr>
        <b/>
        <sz val="10"/>
        <rFont val="Arial"/>
        <family val="2"/>
      </rPr>
      <t>Postage</t>
    </r>
    <r>
      <rPr>
        <sz val="10"/>
        <rFont val="Arial"/>
        <family val="2"/>
      </rPr>
      <t xml:space="preserve"> - USPS</t>
    </r>
  </si>
  <si>
    <r>
      <rPr>
        <b/>
        <sz val="10"/>
        <rFont val="Arial"/>
        <family val="2"/>
      </rPr>
      <t>Professional Fees</t>
    </r>
    <r>
      <rPr>
        <sz val="10"/>
        <rFont val="Arial"/>
        <family val="2"/>
      </rPr>
      <t>: Accounting/Auditing</t>
    </r>
  </si>
  <si>
    <t>Increased by $500</t>
  </si>
  <si>
    <r>
      <rPr>
        <b/>
        <sz val="10"/>
        <rFont val="Arial"/>
        <family val="2"/>
      </rPr>
      <t>Professional Fees</t>
    </r>
    <r>
      <rPr>
        <sz val="10"/>
        <rFont val="Arial"/>
        <family val="2"/>
      </rPr>
      <t>: Engineering</t>
    </r>
  </si>
  <si>
    <t>Decreased by $35k</t>
  </si>
  <si>
    <r>
      <rPr>
        <b/>
        <sz val="10"/>
        <rFont val="Arial"/>
        <family val="2"/>
      </rPr>
      <t>Professional Fees</t>
    </r>
    <r>
      <rPr>
        <sz val="10"/>
        <rFont val="Arial"/>
        <family val="2"/>
      </rPr>
      <t>: Legal</t>
    </r>
  </si>
  <si>
    <r>
      <rPr>
        <b/>
        <sz val="10"/>
        <rFont val="Arial"/>
        <family val="2"/>
      </rPr>
      <t>System Expense</t>
    </r>
    <r>
      <rPr>
        <sz val="10"/>
        <rFont val="Arial"/>
        <family val="2"/>
      </rPr>
      <t>: Chemical Testing</t>
    </r>
  </si>
  <si>
    <r>
      <rPr>
        <b/>
        <sz val="10"/>
        <rFont val="Arial"/>
        <family val="2"/>
      </rPr>
      <t>System Expense</t>
    </r>
    <r>
      <rPr>
        <sz val="10"/>
        <rFont val="Arial"/>
        <family val="2"/>
      </rPr>
      <t>: System Maintenance - Nueces #3</t>
    </r>
  </si>
  <si>
    <t>Increased by $3,200</t>
  </si>
  <si>
    <t>Repair &amp; Maint in excess</t>
  </si>
  <si>
    <t>Travel &amp; Meals</t>
  </si>
  <si>
    <r>
      <rPr>
        <b/>
        <sz val="10"/>
        <rFont val="Arial"/>
        <family val="2"/>
      </rPr>
      <t>Utilities: Electricity</t>
    </r>
    <r>
      <rPr>
        <sz val="10"/>
        <rFont val="Arial"/>
        <family val="2"/>
      </rPr>
      <t xml:space="preserve"> - NEC</t>
    </r>
  </si>
  <si>
    <t>Increased by $3k</t>
  </si>
  <si>
    <r>
      <rPr>
        <b/>
        <sz val="10"/>
        <rFont val="Arial"/>
        <family val="2"/>
      </rPr>
      <t>Utilities: Telephone</t>
    </r>
    <r>
      <rPr>
        <sz val="10"/>
        <rFont val="Arial"/>
        <family val="2"/>
      </rPr>
      <t xml:space="preserve"> - Spectrum</t>
    </r>
  </si>
  <si>
    <t>Increased by $300</t>
  </si>
  <si>
    <r>
      <rPr>
        <b/>
        <sz val="10"/>
        <rFont val="Arial"/>
        <family val="2"/>
      </rPr>
      <t>Utilities: Interne</t>
    </r>
    <r>
      <rPr>
        <sz val="10"/>
        <rFont val="Arial"/>
        <family val="2"/>
      </rPr>
      <t>t - Spectrum</t>
    </r>
  </si>
  <si>
    <t>Total Expenses</t>
  </si>
  <si>
    <t>Total Net Income</t>
  </si>
  <si>
    <t>Based off of 2025 GROSS Income</t>
  </si>
  <si>
    <t>UNOFFICIAL - DRAFT COPY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</si>
</sst>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4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ashed">
        <color indexed="64"/>
      </right>
      <top/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/>
      <bottom style="thin">
        <color indexed="23"/>
      </bottom>
      <diagonal/>
    </border>
    <border>
      <left/>
      <right style="dashed">
        <color indexed="64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indexed="23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5" fontId="3" fillId="2" borderId="0" xfId="0" applyNumberFormat="1" applyFont="1" applyFill="1"/>
    <xf numFmtId="0" fontId="4" fillId="0" borderId="0" xfId="0" applyFont="1"/>
    <xf numFmtId="0" fontId="5" fillId="3" borderId="1" xfId="0" applyFont="1" applyFill="1" applyBorder="1" applyAlignment="1">
      <alignment horizontal="left" wrapText="1"/>
    </xf>
    <xf numFmtId="6" fontId="6" fillId="3" borderId="2" xfId="0" applyNumberFormat="1" applyFont="1" applyFill="1" applyBorder="1" applyAlignment="1">
      <alignment horizontal="center" wrapText="1"/>
    </xf>
    <xf numFmtId="6" fontId="6" fillId="3" borderId="2" xfId="0" quotePrefix="1" applyNumberFormat="1" applyFont="1" applyFill="1" applyBorder="1" applyAlignment="1">
      <alignment horizontal="center" wrapText="1"/>
    </xf>
    <xf numFmtId="6" fontId="6" fillId="3" borderId="3" xfId="0" applyNumberFormat="1" applyFont="1" applyFill="1" applyBorder="1" applyAlignment="1">
      <alignment horizontal="center" wrapText="1"/>
    </xf>
    <xf numFmtId="6" fontId="6" fillId="3" borderId="4" xfId="0" applyNumberFormat="1" applyFont="1" applyFill="1" applyBorder="1" applyAlignment="1">
      <alignment horizontal="center" wrapText="1"/>
    </xf>
    <xf numFmtId="6" fontId="6" fillId="3" borderId="5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4" fillId="0" borderId="6" xfId="0" applyFont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4" fontId="2" fillId="2" borderId="8" xfId="0" applyNumberFormat="1" applyFont="1" applyFill="1" applyBorder="1"/>
    <xf numFmtId="0" fontId="5" fillId="3" borderId="9" xfId="0" applyFont="1" applyFill="1" applyBorder="1" applyAlignment="1">
      <alignment horizontal="left" wrapText="1"/>
    </xf>
    <xf numFmtId="6" fontId="6" fillId="3" borderId="10" xfId="0" applyNumberFormat="1" applyFont="1" applyFill="1" applyBorder="1" applyAlignment="1">
      <alignment horizontal="center" wrapText="1"/>
    </xf>
    <xf numFmtId="6" fontId="6" fillId="3" borderId="10" xfId="0" quotePrefix="1" applyNumberFormat="1" applyFont="1" applyFill="1" applyBorder="1" applyAlignment="1">
      <alignment horizontal="center" wrapText="1"/>
    </xf>
    <xf numFmtId="0" fontId="8" fillId="2" borderId="11" xfId="0" applyFont="1" applyFill="1" applyBorder="1"/>
    <xf numFmtId="6" fontId="8" fillId="2" borderId="12" xfId="1" applyNumberFormat="1" applyFont="1" applyFill="1" applyBorder="1" applyAlignment="1">
      <alignment horizontal="right"/>
    </xf>
    <xf numFmtId="6" fontId="8" fillId="0" borderId="13" xfId="1" applyNumberFormat="1" applyFont="1" applyFill="1" applyBorder="1" applyAlignment="1">
      <alignment horizontal="right"/>
    </xf>
    <xf numFmtId="6" fontId="9" fillId="4" borderId="13" xfId="0" applyNumberFormat="1" applyFont="1" applyFill="1" applyBorder="1" applyAlignment="1">
      <alignment horizontal="right"/>
    </xf>
    <xf numFmtId="0" fontId="1" fillId="2" borderId="14" xfId="0" applyFont="1" applyFill="1" applyBorder="1"/>
    <xf numFmtId="0" fontId="8" fillId="2" borderId="14" xfId="0" applyFont="1" applyFill="1" applyBorder="1"/>
    <xf numFmtId="6" fontId="8" fillId="2" borderId="12" xfId="1" applyNumberFormat="1" applyFont="1" applyFill="1" applyBorder="1" applyAlignment="1" applyProtection="1">
      <alignment horizontal="right"/>
      <protection locked="0"/>
    </xf>
    <xf numFmtId="6" fontId="1" fillId="2" borderId="0" xfId="0" applyNumberFormat="1" applyFont="1" applyFill="1" applyAlignment="1">
      <alignment horizontal="left"/>
    </xf>
    <xf numFmtId="0" fontId="8" fillId="0" borderId="14" xfId="0" applyFont="1" applyBorder="1"/>
    <xf numFmtId="6" fontId="8" fillId="0" borderId="12" xfId="1" applyNumberFormat="1" applyFont="1" applyFill="1" applyBorder="1" applyAlignment="1">
      <alignment horizontal="right"/>
    </xf>
    <xf numFmtId="6" fontId="9" fillId="0" borderId="13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wrapText="1"/>
    </xf>
    <xf numFmtId="6" fontId="9" fillId="4" borderId="15" xfId="0" applyNumberFormat="1" applyFont="1" applyFill="1" applyBorder="1" applyAlignment="1">
      <alignment horizontal="right"/>
    </xf>
    <xf numFmtId="6" fontId="9" fillId="0" borderId="15" xfId="0" applyNumberFormat="1" applyFont="1" applyBorder="1" applyAlignment="1">
      <alignment horizontal="right"/>
    </xf>
    <xf numFmtId="0" fontId="8" fillId="0" borderId="16" xfId="0" applyFont="1" applyBorder="1"/>
    <xf numFmtId="0" fontId="1" fillId="2" borderId="17" xfId="0" applyFont="1" applyFill="1" applyBorder="1"/>
    <xf numFmtId="0" fontId="1" fillId="0" borderId="14" xfId="0" applyFont="1" applyBorder="1"/>
    <xf numFmtId="0" fontId="8" fillId="5" borderId="16" xfId="0" applyFont="1" applyFill="1" applyBorder="1"/>
    <xf numFmtId="6" fontId="8" fillId="5" borderId="16" xfId="0" applyNumberFormat="1" applyFont="1" applyFill="1" applyBorder="1" applyAlignment="1">
      <alignment horizontal="right"/>
    </xf>
    <xf numFmtId="6" fontId="8" fillId="5" borderId="16" xfId="1" applyNumberFormat="1" applyFont="1" applyFill="1" applyBorder="1" applyAlignment="1">
      <alignment horizontal="right" vertical="center"/>
    </xf>
    <xf numFmtId="0" fontId="8" fillId="5" borderId="18" xfId="0" applyFont="1" applyFill="1" applyBorder="1"/>
    <xf numFmtId="6" fontId="8" fillId="5" borderId="18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E46C-9078-40AD-8BF6-2C911ECBE2C5}">
  <sheetPr>
    <pageSetUpPr fitToPage="1"/>
  </sheetPr>
  <dimension ref="A1:FP47"/>
  <sheetViews>
    <sheetView tabSelected="1" zoomScaleNormal="100" workbookViewId="0">
      <selection activeCell="J17" sqref="J17"/>
    </sheetView>
  </sheetViews>
  <sheetFormatPr defaultRowHeight="12.75" x14ac:dyDescent="0.2"/>
  <cols>
    <col min="1" max="1" width="60.140625" style="13" bestFit="1" customWidth="1"/>
    <col min="2" max="2" width="11.7109375" style="13" bestFit="1" customWidth="1"/>
    <col min="3" max="7" width="11.140625" style="13" bestFit="1" customWidth="1"/>
    <col min="8" max="8" width="11.7109375" style="13" bestFit="1" customWidth="1"/>
    <col min="9" max="13" width="11.140625" style="13" bestFit="1" customWidth="1"/>
    <col min="14" max="14" width="15.140625" style="13" bestFit="1" customWidth="1"/>
    <col min="15" max="15" width="12.5703125" style="13" hidden="1" customWidth="1"/>
    <col min="16" max="16" width="13.28515625" style="13" hidden="1" customWidth="1"/>
    <col min="17" max="17" width="11.140625" style="13" hidden="1" customWidth="1"/>
    <col min="18" max="18" width="29.85546875" style="3" bestFit="1" customWidth="1"/>
    <col min="19" max="19" width="13.85546875" style="3" customWidth="1"/>
    <col min="20" max="16384" width="9.140625" style="13"/>
  </cols>
  <sheetData>
    <row r="1" spans="1:172" s="2" customFormat="1" ht="15.75" x14ac:dyDescent="0.25">
      <c r="A1" s="1" t="s">
        <v>0</v>
      </c>
      <c r="B1" s="46" t="s">
        <v>77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R1" s="3"/>
      <c r="S1" s="3"/>
    </row>
    <row r="2" spans="1:172" s="2" customFormat="1" ht="15.75" x14ac:dyDescent="0.25">
      <c r="A2" s="1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R2" s="3"/>
      <c r="S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</row>
    <row r="3" spans="1:172" s="2" customFormat="1" ht="15" x14ac:dyDescent="0.25">
      <c r="A3" s="4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R3" s="3"/>
      <c r="S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</row>
    <row r="4" spans="1:172" s="2" customForma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R4" s="3"/>
      <c r="S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</row>
    <row r="5" spans="1:172" s="2" customFormat="1" ht="13.5" thickBot="1" x14ac:dyDescent="0.25">
      <c r="A5" s="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R5" s="3"/>
      <c r="S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</row>
    <row r="6" spans="1:172" ht="25.5" customHeight="1" x14ac:dyDescent="0.25">
      <c r="A6" s="6" t="s">
        <v>3</v>
      </c>
      <c r="B6" s="7"/>
      <c r="C6" s="7"/>
      <c r="D6" s="7"/>
      <c r="E6" s="7"/>
      <c r="F6" s="8"/>
      <c r="G6" s="8"/>
      <c r="H6" s="7"/>
      <c r="I6" s="7"/>
      <c r="J6" s="7"/>
      <c r="K6" s="7"/>
      <c r="L6" s="7"/>
      <c r="M6" s="7"/>
      <c r="N6" s="9" t="s">
        <v>4</v>
      </c>
      <c r="O6" s="10" t="s">
        <v>5</v>
      </c>
      <c r="P6" s="11" t="s">
        <v>6</v>
      </c>
      <c r="Q6" s="11" t="s">
        <v>7</v>
      </c>
      <c r="R6" s="12" t="s">
        <v>8</v>
      </c>
      <c r="S6" s="12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</row>
    <row r="7" spans="1:172" s="2" customFormat="1" ht="16.5" thickBot="1" x14ac:dyDescent="0.3">
      <c r="A7" s="14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>
        <v>1214961.8999999999</v>
      </c>
      <c r="R7" s="3"/>
      <c r="S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</row>
    <row r="8" spans="1:172" ht="25.5" customHeight="1" x14ac:dyDescent="0.25">
      <c r="A8" s="18" t="s">
        <v>9</v>
      </c>
      <c r="B8" s="19" t="s">
        <v>10</v>
      </c>
      <c r="C8" s="19" t="s">
        <v>11</v>
      </c>
      <c r="D8" s="19" t="s">
        <v>12</v>
      </c>
      <c r="E8" s="19" t="s">
        <v>13</v>
      </c>
      <c r="F8" s="20" t="s">
        <v>14</v>
      </c>
      <c r="G8" s="20" t="s">
        <v>15</v>
      </c>
      <c r="H8" s="19" t="s">
        <v>16</v>
      </c>
      <c r="I8" s="19" t="s">
        <v>17</v>
      </c>
      <c r="J8" s="19" t="s">
        <v>18</v>
      </c>
      <c r="K8" s="19" t="s">
        <v>19</v>
      </c>
      <c r="L8" s="19" t="s">
        <v>20</v>
      </c>
      <c r="M8" s="19" t="s">
        <v>21</v>
      </c>
      <c r="N8" s="19" t="s">
        <v>4</v>
      </c>
      <c r="O8" s="11" t="s">
        <v>5</v>
      </c>
      <c r="P8" s="11" t="s">
        <v>6</v>
      </c>
      <c r="Q8" s="11" t="s">
        <v>7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</row>
    <row r="9" spans="1:172" ht="25.5" customHeight="1" x14ac:dyDescent="0.2">
      <c r="A9" s="21" t="s">
        <v>22</v>
      </c>
      <c r="B9" s="22">
        <v>415</v>
      </c>
      <c r="C9" s="22">
        <v>415</v>
      </c>
      <c r="D9" s="22">
        <v>415</v>
      </c>
      <c r="E9" s="22">
        <v>415</v>
      </c>
      <c r="F9" s="22">
        <v>415</v>
      </c>
      <c r="G9" s="22">
        <v>415</v>
      </c>
      <c r="H9" s="22">
        <v>415</v>
      </c>
      <c r="I9" s="22">
        <v>415</v>
      </c>
      <c r="J9" s="22">
        <v>415</v>
      </c>
      <c r="K9" s="22">
        <v>415</v>
      </c>
      <c r="L9" s="22">
        <v>415</v>
      </c>
      <c r="M9" s="22">
        <f>415+20</f>
        <v>435</v>
      </c>
      <c r="N9" s="23">
        <f>SUM(B9:M9)</f>
        <v>5000</v>
      </c>
      <c r="O9" s="23"/>
      <c r="P9" s="23"/>
      <c r="Q9" s="24"/>
      <c r="R9" s="3" t="s">
        <v>23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</row>
    <row r="10" spans="1:172" ht="25.5" customHeight="1" x14ac:dyDescent="0.2">
      <c r="A10" s="21" t="s">
        <v>24</v>
      </c>
      <c r="B10" s="22"/>
      <c r="C10" s="22"/>
      <c r="D10" s="22">
        <v>7909.5</v>
      </c>
      <c r="E10" s="22"/>
      <c r="F10" s="22"/>
      <c r="G10" s="22"/>
      <c r="H10" s="22"/>
      <c r="I10" s="22"/>
      <c r="J10" s="22"/>
      <c r="K10" s="22"/>
      <c r="L10" s="22"/>
      <c r="M10" s="22"/>
      <c r="N10" s="23">
        <v>1114.08</v>
      </c>
      <c r="O10" s="23"/>
      <c r="P10" s="23"/>
      <c r="Q10" s="24"/>
      <c r="R10" s="3" t="s">
        <v>25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</row>
    <row r="11" spans="1:172" ht="25.5" customHeight="1" x14ac:dyDescent="0.2">
      <c r="A11" s="25" t="s">
        <v>26</v>
      </c>
      <c r="B11" s="22">
        <v>22000</v>
      </c>
      <c r="C11" s="22">
        <v>22000</v>
      </c>
      <c r="D11" s="22">
        <v>22000</v>
      </c>
      <c r="E11" s="22">
        <v>22000</v>
      </c>
      <c r="F11" s="22">
        <v>22000</v>
      </c>
      <c r="G11" s="22">
        <v>22000</v>
      </c>
      <c r="H11" s="22">
        <v>22000</v>
      </c>
      <c r="I11" s="22">
        <v>22000</v>
      </c>
      <c r="J11" s="22">
        <v>22000</v>
      </c>
      <c r="K11" s="22">
        <v>22000</v>
      </c>
      <c r="L11" s="22">
        <v>22000</v>
      </c>
      <c r="M11" s="22">
        <v>22000</v>
      </c>
      <c r="N11" s="23">
        <f t="shared" ref="N11:N44" si="0">SUM(B11:M11)</f>
        <v>264000</v>
      </c>
      <c r="O11" s="23"/>
      <c r="P11" s="23"/>
      <c r="Q11" s="24"/>
      <c r="R11" s="3" t="s">
        <v>27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</row>
    <row r="12" spans="1:172" ht="25.5" customHeight="1" x14ac:dyDescent="0.2">
      <c r="A12" s="26" t="s">
        <v>28</v>
      </c>
      <c r="B12" s="22"/>
      <c r="C12" s="22"/>
      <c r="D12" s="22"/>
      <c r="E12" s="22">
        <v>350</v>
      </c>
      <c r="F12" s="22"/>
      <c r="G12" s="22"/>
      <c r="H12" s="22"/>
      <c r="I12" s="22"/>
      <c r="J12" s="27">
        <v>350</v>
      </c>
      <c r="K12" s="27"/>
      <c r="L12" s="27"/>
      <c r="M12" s="27"/>
      <c r="N12" s="23">
        <f t="shared" si="0"/>
        <v>700</v>
      </c>
      <c r="O12" s="23"/>
      <c r="P12" s="23"/>
      <c r="Q12" s="24"/>
      <c r="R12" s="3" t="s">
        <v>27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</row>
    <row r="13" spans="1:172" ht="25.5" customHeight="1" x14ac:dyDescent="0.2">
      <c r="A13" s="26" t="s">
        <v>29</v>
      </c>
      <c r="B13" s="22">
        <v>4000</v>
      </c>
      <c r="C13" s="22">
        <v>4000</v>
      </c>
      <c r="D13" s="22">
        <v>4000</v>
      </c>
      <c r="E13" s="22">
        <v>4000</v>
      </c>
      <c r="F13" s="22">
        <v>4000</v>
      </c>
      <c r="G13" s="22">
        <v>4000</v>
      </c>
      <c r="H13" s="22">
        <v>4000</v>
      </c>
      <c r="I13" s="22">
        <v>4000</v>
      </c>
      <c r="J13" s="22">
        <v>4000</v>
      </c>
      <c r="K13" s="22">
        <v>4000</v>
      </c>
      <c r="L13" s="22">
        <v>4000</v>
      </c>
      <c r="M13" s="22">
        <v>4000</v>
      </c>
      <c r="N13" s="23">
        <f t="shared" si="0"/>
        <v>48000</v>
      </c>
      <c r="O13" s="23"/>
      <c r="P13" s="23"/>
      <c r="Q13" s="24"/>
      <c r="R13" s="3" t="s">
        <v>30</v>
      </c>
      <c r="T13" s="28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</row>
    <row r="14" spans="1:172" ht="25.5" customHeight="1" x14ac:dyDescent="0.2">
      <c r="A14" s="26" t="s">
        <v>31</v>
      </c>
      <c r="B14" s="22"/>
      <c r="C14" s="22"/>
      <c r="D14" s="22"/>
      <c r="E14" s="22">
        <v>200</v>
      </c>
      <c r="F14" s="22"/>
      <c r="G14" s="22"/>
      <c r="H14" s="22"/>
      <c r="I14" s="22">
        <v>200</v>
      </c>
      <c r="J14" s="22"/>
      <c r="K14" s="22"/>
      <c r="L14" s="22"/>
      <c r="M14" s="22">
        <v>200</v>
      </c>
      <c r="N14" s="23">
        <f>SUM(B14:M14)</f>
        <v>600</v>
      </c>
      <c r="O14" s="23"/>
      <c r="P14" s="23"/>
      <c r="Q14" s="24"/>
      <c r="R14" s="3" t="s">
        <v>27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</row>
    <row r="15" spans="1:172" ht="25.5" customHeight="1" x14ac:dyDescent="0.2">
      <c r="A15" s="25" t="s">
        <v>32</v>
      </c>
      <c r="B15" s="22">
        <v>350</v>
      </c>
      <c r="C15" s="22">
        <v>350</v>
      </c>
      <c r="D15" s="22">
        <v>350</v>
      </c>
      <c r="E15" s="22">
        <v>350</v>
      </c>
      <c r="F15" s="22">
        <v>350</v>
      </c>
      <c r="G15" s="22">
        <v>350</v>
      </c>
      <c r="H15" s="22">
        <v>350</v>
      </c>
      <c r="I15" s="22">
        <v>350</v>
      </c>
      <c r="J15" s="22">
        <v>350</v>
      </c>
      <c r="K15" s="22">
        <v>350</v>
      </c>
      <c r="L15" s="22">
        <v>350</v>
      </c>
      <c r="M15" s="22">
        <v>350</v>
      </c>
      <c r="N15" s="23">
        <f>SUM(B15:M15)</f>
        <v>4200</v>
      </c>
      <c r="O15" s="23"/>
      <c r="P15" s="23"/>
      <c r="Q15" s="24"/>
      <c r="R15" s="3" t="s">
        <v>27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</row>
    <row r="16" spans="1:172" s="33" customFormat="1" ht="25.5" customHeight="1" x14ac:dyDescent="0.2">
      <c r="A16" s="29" t="s">
        <v>33</v>
      </c>
      <c r="B16" s="30">
        <v>300</v>
      </c>
      <c r="C16" s="30">
        <v>300</v>
      </c>
      <c r="D16" s="30">
        <v>300</v>
      </c>
      <c r="E16" s="30">
        <v>300</v>
      </c>
      <c r="F16" s="30">
        <v>300</v>
      </c>
      <c r="G16" s="30">
        <v>300</v>
      </c>
      <c r="H16" s="30">
        <v>300</v>
      </c>
      <c r="I16" s="30">
        <v>300</v>
      </c>
      <c r="J16" s="30">
        <v>300</v>
      </c>
      <c r="K16" s="30">
        <v>300</v>
      </c>
      <c r="L16" s="30">
        <v>300</v>
      </c>
      <c r="M16" s="30">
        <v>300</v>
      </c>
      <c r="N16" s="23">
        <f>SUM(B16:M16)</f>
        <v>3600</v>
      </c>
      <c r="O16" s="23"/>
      <c r="P16" s="23"/>
      <c r="Q16" s="31"/>
      <c r="R16" s="32" t="s">
        <v>27</v>
      </c>
      <c r="S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</row>
    <row r="17" spans="1:172" ht="38.25" x14ac:dyDescent="0.2">
      <c r="A17" s="34" t="s">
        <v>34</v>
      </c>
      <c r="B17" s="22">
        <v>510</v>
      </c>
      <c r="C17" s="22">
        <v>510</v>
      </c>
      <c r="D17" s="22">
        <v>510</v>
      </c>
      <c r="E17" s="22">
        <v>510</v>
      </c>
      <c r="F17" s="22">
        <v>510</v>
      </c>
      <c r="G17" s="22">
        <v>510</v>
      </c>
      <c r="H17" s="22">
        <v>510</v>
      </c>
      <c r="I17" s="22">
        <v>510</v>
      </c>
      <c r="J17" s="22">
        <v>510</v>
      </c>
      <c r="K17" s="22">
        <v>510</v>
      </c>
      <c r="L17" s="22">
        <v>510</v>
      </c>
      <c r="M17" s="22">
        <v>510</v>
      </c>
      <c r="N17" s="23">
        <f t="shared" si="0"/>
        <v>6120</v>
      </c>
      <c r="O17" s="23"/>
      <c r="P17" s="23"/>
      <c r="Q17" s="24"/>
      <c r="R17" s="3" t="s">
        <v>27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</row>
    <row r="18" spans="1:172" ht="25.5" customHeight="1" x14ac:dyDescent="0.2">
      <c r="A18" s="35" t="s">
        <v>35</v>
      </c>
      <c r="B18" s="22">
        <v>3500</v>
      </c>
      <c r="C18" s="22">
        <v>3500</v>
      </c>
      <c r="D18" s="22">
        <v>3500</v>
      </c>
      <c r="E18" s="22">
        <v>3500</v>
      </c>
      <c r="F18" s="22">
        <v>3500</v>
      </c>
      <c r="G18" s="22">
        <v>3500</v>
      </c>
      <c r="H18" s="22">
        <v>3500</v>
      </c>
      <c r="I18" s="22">
        <v>3500</v>
      </c>
      <c r="J18" s="22">
        <v>3500</v>
      </c>
      <c r="K18" s="22">
        <v>3500</v>
      </c>
      <c r="L18" s="22">
        <v>3500</v>
      </c>
      <c r="M18" s="22">
        <v>3500</v>
      </c>
      <c r="N18" s="23">
        <f t="shared" si="0"/>
        <v>42000</v>
      </c>
      <c r="O18" s="23"/>
      <c r="P18" s="23"/>
      <c r="Q18" s="24"/>
      <c r="R18" s="3" t="s">
        <v>36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</row>
    <row r="19" spans="1:172" ht="25.5" customHeight="1" x14ac:dyDescent="0.2">
      <c r="A19" s="26" t="s">
        <v>37</v>
      </c>
      <c r="B19" s="22"/>
      <c r="C19" s="22"/>
      <c r="D19" s="22"/>
      <c r="E19" s="22"/>
      <c r="F19" s="22"/>
      <c r="G19" s="22"/>
      <c r="H19" s="22">
        <v>40000</v>
      </c>
      <c r="I19" s="22"/>
      <c r="J19" s="27"/>
      <c r="K19" s="27"/>
      <c r="L19" s="27"/>
      <c r="M19" s="27"/>
      <c r="N19" s="23">
        <f t="shared" si="0"/>
        <v>40000</v>
      </c>
      <c r="O19" s="23"/>
      <c r="P19" s="23"/>
      <c r="Q19" s="24"/>
      <c r="R19" s="3" t="s">
        <v>38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</row>
    <row r="20" spans="1:172" ht="25.5" customHeight="1" x14ac:dyDescent="0.2">
      <c r="A20" s="25" t="s">
        <v>39</v>
      </c>
      <c r="B20" s="22"/>
      <c r="C20" s="22"/>
      <c r="D20" s="22"/>
      <c r="E20" s="22"/>
      <c r="F20" s="22"/>
      <c r="G20" s="22"/>
      <c r="H20" s="22">
        <v>2000</v>
      </c>
      <c r="I20" s="22"/>
      <c r="J20" s="27"/>
      <c r="K20" s="27"/>
      <c r="L20" s="27"/>
      <c r="M20" s="27"/>
      <c r="N20" s="23">
        <f t="shared" si="0"/>
        <v>2000</v>
      </c>
      <c r="O20" s="23"/>
      <c r="P20" s="23"/>
      <c r="Q20" s="24"/>
      <c r="R20" s="3" t="s">
        <v>27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</row>
    <row r="21" spans="1:172" ht="25.5" customHeight="1" x14ac:dyDescent="0.2">
      <c r="A21" s="25" t="s">
        <v>40</v>
      </c>
      <c r="B21" s="22"/>
      <c r="C21" s="22"/>
      <c r="D21" s="22"/>
      <c r="E21" s="22"/>
      <c r="F21" s="22"/>
      <c r="G21" s="22"/>
      <c r="H21" s="22">
        <v>2000</v>
      </c>
      <c r="I21" s="22"/>
      <c r="J21" s="27"/>
      <c r="K21" s="27"/>
      <c r="L21" s="27"/>
      <c r="M21" s="27"/>
      <c r="N21" s="23">
        <f t="shared" si="0"/>
        <v>2000</v>
      </c>
      <c r="O21" s="23"/>
      <c r="P21" s="23"/>
      <c r="Q21" s="36"/>
      <c r="R21" s="3" t="s">
        <v>41</v>
      </c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</row>
    <row r="22" spans="1:172" s="33" customFormat="1" ht="25.5" customHeight="1" x14ac:dyDescent="0.2">
      <c r="A22" s="29" t="s">
        <v>42</v>
      </c>
      <c r="B22" s="30"/>
      <c r="C22" s="30"/>
      <c r="D22" s="30"/>
      <c r="E22" s="30"/>
      <c r="F22" s="30"/>
      <c r="G22" s="30"/>
      <c r="H22" s="30">
        <v>16638</v>
      </c>
      <c r="I22" s="30"/>
      <c r="J22" s="30"/>
      <c r="K22" s="30"/>
      <c r="L22" s="30"/>
      <c r="M22" s="30">
        <v>16538</v>
      </c>
      <c r="N22" s="23">
        <f t="shared" si="0"/>
        <v>33176</v>
      </c>
      <c r="O22" s="23"/>
      <c r="P22" s="23"/>
      <c r="Q22" s="37"/>
      <c r="R22" s="3"/>
      <c r="S22" s="3"/>
      <c r="T22" s="13"/>
      <c r="U22" s="13"/>
      <c r="V22" s="13"/>
      <c r="W22" s="13"/>
      <c r="X22" s="1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</row>
    <row r="23" spans="1:172" s="33" customFormat="1" ht="25.5" customHeight="1" x14ac:dyDescent="0.2">
      <c r="A23" s="29" t="s">
        <v>43</v>
      </c>
      <c r="B23" s="30"/>
      <c r="C23" s="30"/>
      <c r="D23" s="30"/>
      <c r="E23" s="30"/>
      <c r="F23" s="30"/>
      <c r="G23" s="30"/>
      <c r="H23" s="30">
        <v>53380</v>
      </c>
      <c r="I23" s="30"/>
      <c r="J23" s="30"/>
      <c r="K23" s="30"/>
      <c r="L23" s="30"/>
      <c r="M23" s="30">
        <v>52012</v>
      </c>
      <c r="N23" s="23">
        <f t="shared" si="0"/>
        <v>105392</v>
      </c>
      <c r="O23" s="23"/>
      <c r="P23" s="23"/>
      <c r="Q23" s="37"/>
      <c r="R23" s="3"/>
      <c r="S23" s="3"/>
      <c r="T23" s="13"/>
      <c r="U23" s="13"/>
      <c r="V23" s="13"/>
      <c r="W23" s="13"/>
      <c r="X23" s="1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</row>
    <row r="24" spans="1:172" s="33" customFormat="1" ht="25.5" customHeight="1" x14ac:dyDescent="0.2">
      <c r="A24" s="29" t="s">
        <v>44</v>
      </c>
      <c r="B24" s="30"/>
      <c r="C24" s="30"/>
      <c r="D24" s="30"/>
      <c r="E24" s="30"/>
      <c r="F24" s="30"/>
      <c r="G24" s="30"/>
      <c r="H24" s="30">
        <v>50000</v>
      </c>
      <c r="I24" s="30"/>
      <c r="J24" s="30"/>
      <c r="K24" s="30"/>
      <c r="L24" s="30"/>
      <c r="M24" s="30"/>
      <c r="N24" s="23">
        <f t="shared" si="0"/>
        <v>50000</v>
      </c>
      <c r="O24" s="23"/>
      <c r="P24" s="23"/>
      <c r="Q24" s="37"/>
      <c r="R24" s="3"/>
      <c r="S24" s="3"/>
      <c r="T24" s="13"/>
      <c r="U24" s="13"/>
      <c r="V24" s="13"/>
      <c r="W24" s="13"/>
      <c r="X24" s="1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</row>
    <row r="25" spans="1:172" s="33" customFormat="1" ht="25.5" customHeight="1" x14ac:dyDescent="0.2">
      <c r="A25" s="29" t="s">
        <v>45</v>
      </c>
      <c r="B25" s="30"/>
      <c r="C25" s="30"/>
      <c r="D25" s="30"/>
      <c r="E25" s="30"/>
      <c r="F25" s="30"/>
      <c r="G25" s="30"/>
      <c r="H25" s="30">
        <v>90000</v>
      </c>
      <c r="I25" s="30"/>
      <c r="J25" s="30"/>
      <c r="K25" s="30"/>
      <c r="L25" s="30"/>
      <c r="M25" s="30"/>
      <c r="N25" s="23">
        <f t="shared" si="0"/>
        <v>90000</v>
      </c>
      <c r="O25" s="23"/>
      <c r="P25" s="23"/>
      <c r="Q25" s="37"/>
      <c r="R25" s="3"/>
      <c r="S25" s="3"/>
      <c r="T25" s="13"/>
      <c r="U25" s="13"/>
      <c r="V25" s="13"/>
      <c r="W25" s="13"/>
      <c r="X25" s="1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</row>
    <row r="26" spans="1:172" s="33" customFormat="1" ht="25.5" customHeight="1" x14ac:dyDescent="0.2">
      <c r="A26" s="38" t="s">
        <v>46</v>
      </c>
      <c r="B26" s="30"/>
      <c r="C26" s="30"/>
      <c r="D26" s="30">
        <v>1750</v>
      </c>
      <c r="E26" s="30"/>
      <c r="F26" s="30"/>
      <c r="G26" s="30">
        <v>1750</v>
      </c>
      <c r="H26" s="30"/>
      <c r="I26" s="30"/>
      <c r="J26" s="30">
        <v>1750</v>
      </c>
      <c r="K26" s="30"/>
      <c r="L26" s="30"/>
      <c r="M26" s="30">
        <v>1750</v>
      </c>
      <c r="N26" s="23">
        <f t="shared" si="0"/>
        <v>7000</v>
      </c>
      <c r="O26" s="23"/>
      <c r="P26" s="23"/>
      <c r="Q26" s="37"/>
      <c r="R26" s="3" t="s">
        <v>27</v>
      </c>
      <c r="S26" s="3"/>
      <c r="T26" s="13"/>
      <c r="U26" s="13"/>
      <c r="V26" s="13"/>
      <c r="W26" s="13"/>
      <c r="X26" s="1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</row>
    <row r="27" spans="1:172" ht="25.5" customHeight="1" x14ac:dyDescent="0.2">
      <c r="A27" s="39" t="s">
        <v>47</v>
      </c>
      <c r="B27" s="22">
        <v>1699.99</v>
      </c>
      <c r="C27" s="22">
        <v>1699.99</v>
      </c>
      <c r="D27" s="22">
        <v>1699.99</v>
      </c>
      <c r="E27" s="22">
        <v>1699.99</v>
      </c>
      <c r="F27" s="22">
        <v>1699.99</v>
      </c>
      <c r="G27" s="22">
        <v>1699.99</v>
      </c>
      <c r="H27" s="22">
        <v>1699.99</v>
      </c>
      <c r="I27" s="22">
        <v>1699.99</v>
      </c>
      <c r="J27" s="22">
        <v>1699.99</v>
      </c>
      <c r="K27" s="22">
        <v>1699.99</v>
      </c>
      <c r="L27" s="22">
        <v>1699.99</v>
      </c>
      <c r="M27" s="22">
        <v>1699.99</v>
      </c>
      <c r="N27" s="23">
        <f t="shared" si="0"/>
        <v>20399.880000000005</v>
      </c>
      <c r="O27" s="23"/>
      <c r="P27" s="23"/>
      <c r="Q27" s="24"/>
      <c r="R27" s="3" t="s">
        <v>48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</row>
    <row r="28" spans="1:172" ht="25.5" customHeight="1" x14ac:dyDescent="0.2">
      <c r="A28" s="26" t="s">
        <v>49</v>
      </c>
      <c r="B28" s="22">
        <v>500</v>
      </c>
      <c r="C28" s="22">
        <v>500</v>
      </c>
      <c r="D28" s="22">
        <v>500</v>
      </c>
      <c r="E28" s="22">
        <v>500</v>
      </c>
      <c r="F28" s="22">
        <v>500</v>
      </c>
      <c r="G28" s="22">
        <v>500</v>
      </c>
      <c r="H28" s="22">
        <v>500</v>
      </c>
      <c r="I28" s="22">
        <v>500</v>
      </c>
      <c r="J28" s="22">
        <v>500</v>
      </c>
      <c r="K28" s="22">
        <v>500</v>
      </c>
      <c r="L28" s="22">
        <v>500</v>
      </c>
      <c r="M28" s="22">
        <v>500</v>
      </c>
      <c r="N28" s="23">
        <f t="shared" si="0"/>
        <v>6000</v>
      </c>
      <c r="O28" s="23"/>
      <c r="P28" s="23"/>
      <c r="Q28" s="24"/>
      <c r="R28" s="3" t="s">
        <v>27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</row>
    <row r="29" spans="1:172" ht="25.5" customHeight="1" x14ac:dyDescent="0.2">
      <c r="A29" s="26" t="s">
        <v>50</v>
      </c>
      <c r="B29" s="22">
        <v>1300</v>
      </c>
      <c r="C29" s="22">
        <v>1300</v>
      </c>
      <c r="D29" s="22">
        <v>1300</v>
      </c>
      <c r="E29" s="22">
        <v>1300</v>
      </c>
      <c r="F29" s="22">
        <v>1300</v>
      </c>
      <c r="G29" s="22">
        <v>1300</v>
      </c>
      <c r="H29" s="22">
        <v>1300</v>
      </c>
      <c r="I29" s="22">
        <v>1300</v>
      </c>
      <c r="J29" s="22">
        <v>1300</v>
      </c>
      <c r="K29" s="22">
        <v>1300</v>
      </c>
      <c r="L29" s="22">
        <v>1300</v>
      </c>
      <c r="M29" s="22">
        <v>1300</v>
      </c>
      <c r="N29" s="23">
        <f t="shared" si="0"/>
        <v>15600</v>
      </c>
      <c r="O29" s="23"/>
      <c r="P29" s="23"/>
      <c r="Q29" s="24"/>
      <c r="R29" s="3" t="s">
        <v>27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</row>
    <row r="30" spans="1:172" ht="25.5" customHeight="1" x14ac:dyDescent="0.2">
      <c r="A30" s="25" t="s">
        <v>51</v>
      </c>
      <c r="B30" s="22">
        <v>340</v>
      </c>
      <c r="C30" s="22">
        <v>340</v>
      </c>
      <c r="D30" s="22">
        <v>340</v>
      </c>
      <c r="E30" s="22">
        <v>340</v>
      </c>
      <c r="F30" s="22">
        <v>340</v>
      </c>
      <c r="G30" s="22">
        <v>340</v>
      </c>
      <c r="H30" s="22">
        <v>340</v>
      </c>
      <c r="I30" s="22">
        <v>340</v>
      </c>
      <c r="J30" s="22">
        <v>340</v>
      </c>
      <c r="K30" s="22">
        <v>340</v>
      </c>
      <c r="L30" s="22">
        <v>340</v>
      </c>
      <c r="M30" s="22">
        <v>340</v>
      </c>
      <c r="N30" s="23">
        <f t="shared" si="0"/>
        <v>4080</v>
      </c>
      <c r="O30" s="23"/>
      <c r="P30" s="23"/>
      <c r="Q30" s="24"/>
      <c r="R30" s="3" t="s">
        <v>27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</row>
    <row r="31" spans="1:172" ht="25.5" customHeight="1" x14ac:dyDescent="0.2">
      <c r="A31" s="25" t="s">
        <v>52</v>
      </c>
      <c r="B31" s="22">
        <v>7245</v>
      </c>
      <c r="C31" s="22">
        <v>7245</v>
      </c>
      <c r="D31" s="22">
        <v>7245</v>
      </c>
      <c r="E31" s="22">
        <v>7245</v>
      </c>
      <c r="F31" s="22">
        <v>7245</v>
      </c>
      <c r="G31" s="22">
        <v>7245</v>
      </c>
      <c r="H31" s="22">
        <v>7245</v>
      </c>
      <c r="I31" s="22">
        <v>7245</v>
      </c>
      <c r="J31" s="22">
        <v>7245</v>
      </c>
      <c r="K31" s="22">
        <v>7245</v>
      </c>
      <c r="L31" s="22">
        <v>7245</v>
      </c>
      <c r="M31" s="22">
        <v>7245</v>
      </c>
      <c r="N31" s="23">
        <f t="shared" si="0"/>
        <v>86940</v>
      </c>
      <c r="O31" s="23"/>
      <c r="P31" s="23"/>
      <c r="Q31" s="24"/>
      <c r="R31" s="3" t="s">
        <v>53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</row>
    <row r="32" spans="1:172" s="33" customFormat="1" ht="25.5" customHeight="1" x14ac:dyDescent="0.2">
      <c r="A32" s="29" t="s">
        <v>54</v>
      </c>
      <c r="B32" s="30">
        <v>584</v>
      </c>
      <c r="C32" s="30">
        <v>584</v>
      </c>
      <c r="D32" s="30">
        <v>584</v>
      </c>
      <c r="E32" s="30">
        <v>584</v>
      </c>
      <c r="F32" s="30">
        <v>584</v>
      </c>
      <c r="G32" s="30">
        <v>584</v>
      </c>
      <c r="H32" s="30">
        <v>584</v>
      </c>
      <c r="I32" s="30">
        <v>584</v>
      </c>
      <c r="J32" s="30">
        <v>584</v>
      </c>
      <c r="K32" s="30">
        <v>584</v>
      </c>
      <c r="L32" s="30">
        <v>584</v>
      </c>
      <c r="M32" s="30">
        <v>584</v>
      </c>
      <c r="N32" s="23">
        <f t="shared" si="0"/>
        <v>7008</v>
      </c>
      <c r="O32" s="23"/>
      <c r="P32" s="23"/>
      <c r="Q32" s="31"/>
      <c r="R32" s="3" t="s">
        <v>55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</row>
    <row r="33" spans="1:54" ht="25.5" customHeight="1" x14ac:dyDescent="0.2">
      <c r="A33" s="26" t="s">
        <v>56</v>
      </c>
      <c r="B33" s="22">
        <v>300</v>
      </c>
      <c r="C33" s="22">
        <v>300</v>
      </c>
      <c r="D33" s="22">
        <v>300</v>
      </c>
      <c r="E33" s="22">
        <v>300</v>
      </c>
      <c r="F33" s="22">
        <v>300</v>
      </c>
      <c r="G33" s="22">
        <v>300</v>
      </c>
      <c r="H33" s="22">
        <v>300</v>
      </c>
      <c r="I33" s="22">
        <v>300</v>
      </c>
      <c r="J33" s="22">
        <v>300</v>
      </c>
      <c r="K33" s="22">
        <v>300</v>
      </c>
      <c r="L33" s="22">
        <v>300</v>
      </c>
      <c r="M33" s="22">
        <v>300</v>
      </c>
      <c r="N33" s="23">
        <f t="shared" si="0"/>
        <v>3600</v>
      </c>
      <c r="O33" s="23"/>
      <c r="P33" s="23"/>
      <c r="Q33" s="24"/>
      <c r="R33" s="3" t="s">
        <v>57</v>
      </c>
    </row>
    <row r="34" spans="1:54" ht="25.5" customHeight="1" x14ac:dyDescent="0.2">
      <c r="A34" s="35" t="s">
        <v>58</v>
      </c>
      <c r="B34" s="22"/>
      <c r="C34" s="22">
        <v>2000</v>
      </c>
      <c r="D34" s="22"/>
      <c r="E34" s="22">
        <v>2000</v>
      </c>
      <c r="F34" s="22"/>
      <c r="G34" s="22">
        <v>2000</v>
      </c>
      <c r="H34" s="22"/>
      <c r="I34" s="22">
        <v>2000</v>
      </c>
      <c r="J34" s="22"/>
      <c r="K34" s="22">
        <v>2000</v>
      </c>
      <c r="L34" s="22"/>
      <c r="M34" s="22">
        <v>2000</v>
      </c>
      <c r="N34" s="23">
        <f t="shared" si="0"/>
        <v>12000</v>
      </c>
      <c r="O34" s="23"/>
      <c r="P34" s="23"/>
      <c r="Q34" s="24"/>
      <c r="R34" s="3" t="s">
        <v>27</v>
      </c>
    </row>
    <row r="35" spans="1:54" ht="25.5" customHeight="1" x14ac:dyDescent="0.2">
      <c r="A35" s="25" t="s">
        <v>59</v>
      </c>
      <c r="B35" s="22"/>
      <c r="C35" s="22"/>
      <c r="D35" s="22">
        <v>3831</v>
      </c>
      <c r="E35" s="22"/>
      <c r="F35" s="22"/>
      <c r="G35" s="22">
        <v>3831</v>
      </c>
      <c r="H35" s="22"/>
      <c r="I35" s="22"/>
      <c r="J35" s="22">
        <v>3831</v>
      </c>
      <c r="K35" s="22"/>
      <c r="L35" s="22"/>
      <c r="M35" s="22">
        <v>3832</v>
      </c>
      <c r="N35" s="23">
        <f t="shared" si="0"/>
        <v>15325</v>
      </c>
      <c r="O35" s="23"/>
      <c r="P35" s="23"/>
      <c r="Q35" s="24"/>
      <c r="R35" s="3" t="s">
        <v>60</v>
      </c>
    </row>
    <row r="36" spans="1:54" s="33" customFormat="1" ht="25.5" customHeight="1" x14ac:dyDescent="0.2">
      <c r="A36" s="40" t="s">
        <v>61</v>
      </c>
      <c r="B36" s="30"/>
      <c r="C36" s="30"/>
      <c r="D36" s="30">
        <v>6250</v>
      </c>
      <c r="E36" s="30"/>
      <c r="F36" s="30"/>
      <c r="G36" s="30">
        <v>6250</v>
      </c>
      <c r="H36" s="30"/>
      <c r="I36" s="30"/>
      <c r="J36" s="30">
        <v>6250</v>
      </c>
      <c r="K36" s="30"/>
      <c r="L36" s="30"/>
      <c r="M36" s="30">
        <v>6250</v>
      </c>
      <c r="N36" s="23">
        <f t="shared" si="0"/>
        <v>25000</v>
      </c>
      <c r="O36" s="23"/>
      <c r="P36" s="23"/>
      <c r="Q36" s="31"/>
      <c r="R36" s="3" t="s">
        <v>62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s="33" customFormat="1" ht="25.5" customHeight="1" x14ac:dyDescent="0.2">
      <c r="A37" s="40" t="s">
        <v>63</v>
      </c>
      <c r="B37" s="30"/>
      <c r="C37" s="30"/>
      <c r="D37" s="30">
        <v>6250</v>
      </c>
      <c r="E37" s="30"/>
      <c r="F37" s="30"/>
      <c r="G37" s="30">
        <v>6250</v>
      </c>
      <c r="H37" s="30"/>
      <c r="I37" s="30"/>
      <c r="J37" s="30">
        <v>6250</v>
      </c>
      <c r="K37" s="30"/>
      <c r="L37" s="30"/>
      <c r="M37" s="30">
        <v>6250</v>
      </c>
      <c r="N37" s="23">
        <f>SUM(B37:M37)</f>
        <v>25000</v>
      </c>
      <c r="O37" s="23"/>
      <c r="P37" s="23"/>
      <c r="Q37" s="31"/>
      <c r="R37" s="3" t="s">
        <v>62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ht="25.5" customHeight="1" x14ac:dyDescent="0.2">
      <c r="A38" s="25" t="s">
        <v>64</v>
      </c>
      <c r="B38" s="22">
        <v>190</v>
      </c>
      <c r="C38" s="22">
        <v>190</v>
      </c>
      <c r="D38" s="22">
        <v>190</v>
      </c>
      <c r="E38" s="22">
        <v>190</v>
      </c>
      <c r="F38" s="22">
        <v>190</v>
      </c>
      <c r="G38" s="22">
        <v>190</v>
      </c>
      <c r="H38" s="22">
        <v>190</v>
      </c>
      <c r="I38" s="22">
        <v>190</v>
      </c>
      <c r="J38" s="22">
        <v>190</v>
      </c>
      <c r="K38" s="22">
        <v>190</v>
      </c>
      <c r="L38" s="22">
        <v>190</v>
      </c>
      <c r="M38" s="22">
        <v>190</v>
      </c>
      <c r="N38" s="23">
        <f t="shared" si="0"/>
        <v>2280</v>
      </c>
      <c r="O38" s="23"/>
      <c r="P38" s="23"/>
      <c r="Q38" s="24"/>
      <c r="R38" s="3" t="s">
        <v>27</v>
      </c>
    </row>
    <row r="39" spans="1:54" ht="25.5" customHeight="1" x14ac:dyDescent="0.2">
      <c r="A39" s="25" t="s">
        <v>65</v>
      </c>
      <c r="B39" s="22">
        <v>16800</v>
      </c>
      <c r="C39" s="22">
        <v>16800</v>
      </c>
      <c r="D39" s="22">
        <v>16800</v>
      </c>
      <c r="E39" s="22">
        <v>16800</v>
      </c>
      <c r="F39" s="22">
        <v>16800</v>
      </c>
      <c r="G39" s="22">
        <v>16800</v>
      </c>
      <c r="H39" s="22">
        <v>16800</v>
      </c>
      <c r="I39" s="22">
        <v>16800</v>
      </c>
      <c r="J39" s="22">
        <v>17600</v>
      </c>
      <c r="K39" s="22">
        <v>17600</v>
      </c>
      <c r="L39" s="22">
        <v>17600</v>
      </c>
      <c r="M39" s="22">
        <v>17600</v>
      </c>
      <c r="N39" s="23">
        <f t="shared" si="0"/>
        <v>204800</v>
      </c>
      <c r="O39" s="23"/>
      <c r="P39" s="23"/>
      <c r="Q39" s="24"/>
      <c r="R39" s="3" t="s">
        <v>66</v>
      </c>
    </row>
    <row r="40" spans="1:54" ht="25.5" customHeight="1" x14ac:dyDescent="0.2">
      <c r="A40" s="26" t="s">
        <v>67</v>
      </c>
      <c r="B40" s="22">
        <v>2200</v>
      </c>
      <c r="C40" s="22">
        <v>2200</v>
      </c>
      <c r="D40" s="22">
        <v>2200</v>
      </c>
      <c r="E40" s="22">
        <v>2200</v>
      </c>
      <c r="F40" s="22">
        <v>2200</v>
      </c>
      <c r="G40" s="22">
        <v>2200</v>
      </c>
      <c r="H40" s="22">
        <v>2200</v>
      </c>
      <c r="I40" s="22">
        <v>2200</v>
      </c>
      <c r="J40" s="22">
        <v>2200</v>
      </c>
      <c r="K40" s="22">
        <v>2200</v>
      </c>
      <c r="L40" s="22">
        <v>2200</v>
      </c>
      <c r="M40" s="22">
        <v>2200</v>
      </c>
      <c r="N40" s="23">
        <f>SUM(B40:M40)</f>
        <v>26400</v>
      </c>
      <c r="O40" s="23"/>
      <c r="P40" s="23"/>
      <c r="Q40" s="24"/>
      <c r="R40" s="3" t="s">
        <v>27</v>
      </c>
    </row>
    <row r="41" spans="1:54" ht="25.5" customHeight="1" x14ac:dyDescent="0.2">
      <c r="A41" s="26" t="s">
        <v>68</v>
      </c>
      <c r="B41" s="22"/>
      <c r="C41" s="22"/>
      <c r="D41" s="22">
        <v>1500</v>
      </c>
      <c r="E41" s="22"/>
      <c r="F41" s="22"/>
      <c r="G41" s="22"/>
      <c r="H41" s="22">
        <v>1500</v>
      </c>
      <c r="I41" s="22"/>
      <c r="J41" s="22"/>
      <c r="K41" s="22">
        <v>1500</v>
      </c>
      <c r="L41" s="22"/>
      <c r="M41" s="22">
        <v>1500</v>
      </c>
      <c r="N41" s="23">
        <f t="shared" si="0"/>
        <v>6000</v>
      </c>
      <c r="O41" s="23"/>
      <c r="P41" s="23"/>
      <c r="Q41" s="24"/>
      <c r="R41" s="3" t="s">
        <v>27</v>
      </c>
    </row>
    <row r="42" spans="1:54" ht="25.5" customHeight="1" x14ac:dyDescent="0.2">
      <c r="A42" s="25" t="s">
        <v>69</v>
      </c>
      <c r="B42" s="22">
        <v>1250</v>
      </c>
      <c r="C42" s="22">
        <v>1250</v>
      </c>
      <c r="D42" s="22">
        <v>1250</v>
      </c>
      <c r="E42" s="22">
        <v>1250</v>
      </c>
      <c r="F42" s="22">
        <v>1250</v>
      </c>
      <c r="G42" s="22">
        <v>1250</v>
      </c>
      <c r="H42" s="22">
        <v>1250</v>
      </c>
      <c r="I42" s="22">
        <v>1250</v>
      </c>
      <c r="J42" s="22">
        <v>1250</v>
      </c>
      <c r="K42" s="22">
        <v>1250</v>
      </c>
      <c r="L42" s="22">
        <v>1250</v>
      </c>
      <c r="M42" s="22">
        <v>1250</v>
      </c>
      <c r="N42" s="23">
        <f t="shared" si="0"/>
        <v>15000</v>
      </c>
      <c r="O42" s="23"/>
      <c r="P42" s="23"/>
      <c r="Q42" s="24"/>
      <c r="R42" s="3" t="s">
        <v>70</v>
      </c>
    </row>
    <row r="43" spans="1:54" ht="25.5" customHeight="1" x14ac:dyDescent="0.2">
      <c r="A43" s="25" t="s">
        <v>71</v>
      </c>
      <c r="B43" s="22">
        <v>140</v>
      </c>
      <c r="C43" s="22">
        <v>140</v>
      </c>
      <c r="D43" s="22">
        <v>140</v>
      </c>
      <c r="E43" s="22">
        <v>140</v>
      </c>
      <c r="F43" s="22">
        <v>140</v>
      </c>
      <c r="G43" s="22">
        <v>140</v>
      </c>
      <c r="H43" s="22">
        <v>140</v>
      </c>
      <c r="I43" s="22">
        <v>140</v>
      </c>
      <c r="J43" s="22">
        <v>140</v>
      </c>
      <c r="K43" s="22">
        <v>140</v>
      </c>
      <c r="L43" s="22">
        <v>140</v>
      </c>
      <c r="M43" s="22">
        <v>140</v>
      </c>
      <c r="N43" s="23">
        <f>SUM(B43:M43)</f>
        <v>1680</v>
      </c>
      <c r="O43" s="23"/>
      <c r="P43" s="23"/>
      <c r="Q43" s="24"/>
      <c r="R43" s="3" t="s">
        <v>72</v>
      </c>
    </row>
    <row r="44" spans="1:54" ht="25.5" customHeight="1" x14ac:dyDescent="0.2">
      <c r="A44" s="25" t="s">
        <v>73</v>
      </c>
      <c r="B44" s="22">
        <v>140</v>
      </c>
      <c r="C44" s="22">
        <v>140</v>
      </c>
      <c r="D44" s="22">
        <v>140</v>
      </c>
      <c r="E44" s="22">
        <v>140</v>
      </c>
      <c r="F44" s="22">
        <v>140</v>
      </c>
      <c r="G44" s="22">
        <v>140</v>
      </c>
      <c r="H44" s="22">
        <v>140</v>
      </c>
      <c r="I44" s="22">
        <v>140</v>
      </c>
      <c r="J44" s="22">
        <v>140</v>
      </c>
      <c r="K44" s="22">
        <v>140</v>
      </c>
      <c r="L44" s="22">
        <v>140</v>
      </c>
      <c r="M44" s="22">
        <v>140</v>
      </c>
      <c r="N44" s="23">
        <f t="shared" si="0"/>
        <v>1680</v>
      </c>
      <c r="O44" s="23"/>
      <c r="P44" s="23"/>
      <c r="Q44" s="24"/>
      <c r="R44" s="3" t="s">
        <v>27</v>
      </c>
      <c r="U44" s="3"/>
    </row>
    <row r="45" spans="1:54" ht="25.5" customHeight="1" x14ac:dyDescent="0.2">
      <c r="A45" s="41" t="s">
        <v>74</v>
      </c>
      <c r="B45" s="42">
        <f t="shared" ref="B45:M45" si="1">SUM(B9:B44)</f>
        <v>63763.99</v>
      </c>
      <c r="C45" s="42">
        <f t="shared" si="1"/>
        <v>65763.989999999991</v>
      </c>
      <c r="D45" s="42">
        <f t="shared" si="1"/>
        <v>91254.489999999991</v>
      </c>
      <c r="E45" s="42">
        <f t="shared" si="1"/>
        <v>66313.989999999991</v>
      </c>
      <c r="F45" s="42">
        <f t="shared" si="1"/>
        <v>63763.99</v>
      </c>
      <c r="G45" s="42">
        <f t="shared" si="1"/>
        <v>83844.989999999991</v>
      </c>
      <c r="H45" s="42">
        <f t="shared" si="1"/>
        <v>319281.99</v>
      </c>
      <c r="I45" s="42">
        <f t="shared" si="1"/>
        <v>65963.989999999991</v>
      </c>
      <c r="J45" s="42">
        <f t="shared" si="1"/>
        <v>82994.989999999991</v>
      </c>
      <c r="K45" s="42">
        <f t="shared" si="1"/>
        <v>68063.989999999991</v>
      </c>
      <c r="L45" s="42">
        <f t="shared" si="1"/>
        <v>64563.99</v>
      </c>
      <c r="M45" s="42">
        <f t="shared" si="1"/>
        <v>154915.99</v>
      </c>
      <c r="N45" s="42">
        <f>SUM(N9:N44)-N10</f>
        <v>1182580.8799999999</v>
      </c>
      <c r="O45" s="42"/>
      <c r="P45" s="42"/>
      <c r="Q45" s="43"/>
    </row>
    <row r="46" spans="1:54" ht="25.5" customHeight="1" thickBot="1" x14ac:dyDescent="0.25">
      <c r="A46" s="44" t="s">
        <v>75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>
        <f>+N7-N45</f>
        <v>32381.020000000019</v>
      </c>
      <c r="O46" s="42"/>
      <c r="P46" s="42"/>
      <c r="Q46" s="43"/>
      <c r="R46" s="3" t="s">
        <v>76</v>
      </c>
    </row>
    <row r="47" spans="1:54" ht="25.5" customHeight="1" thickTop="1" x14ac:dyDescent="0.2"/>
  </sheetData>
  <mergeCells count="1">
    <mergeCell ref="B1:N5"/>
  </mergeCells>
  <pageMargins left="0.25" right="0.25" top="0.75" bottom="0.75" header="0.3" footer="0.3"/>
  <pageSetup scale="65" fitToHeight="0" orientation="landscape" r:id="rId1"/>
  <colBreaks count="1" manualBreakCount="1">
    <brk id="21" max="2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2026 Operating Budget</vt:lpstr>
      <vt:lpstr>'DRAFT 2026 Operating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RAWS Office</dc:creator>
  <cp:lastModifiedBy>RAWS Office</cp:lastModifiedBy>
  <dcterms:created xsi:type="dcterms:W3CDTF">2025-12-05T19:36:01Z</dcterms:created>
  <dcterms:modified xsi:type="dcterms:W3CDTF">2025-12-05T19:38:41Z</dcterms:modified>
</cp:coreProperties>
</file>